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60" windowWidth="17180" windowHeight="1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<sst xmlns="http://schemas.openxmlformats.org/spreadsheetml/2006/main" count="84" uniqueCount="58">
  <si>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Homebrew recipe formualtor</t>
  </si>
  <si>
    <t>Target volume (gallons)</t>
  </si>
  <si>
    <t>Extract Efficiency (%)</t>
  </si>
  <si>
    <t>Malt type:</t>
  </si>
  <si>
    <t>Base malt 1</t>
  </si>
  <si>
    <t>percent</t>
  </si>
  <si>
    <t>Base malt 2</t>
  </si>
  <si>
    <t>Base malt 3</t>
  </si>
  <si>
    <t>Spec malt 1</t>
  </si>
  <si>
    <t>Spec malt 2</t>
  </si>
  <si>
    <t>Spec malt 3</t>
  </si>
  <si>
    <t>Spec malt 4</t>
  </si>
  <si>
    <t>Kettle add</t>
  </si>
  <si>
    <t>hop type</t>
  </si>
  <si>
    <t>aa%</t>
  </si>
  <si>
    <t>boil time</t>
  </si>
  <si>
    <t>RESULT PLATO:</t>
  </si>
  <si>
    <t>ENTER TARGET (S.G)</t>
  </si>
  <si>
    <t>ENTER TARGET (PLATO)</t>
  </si>
  <si>
    <t>RESULT S.G.</t>
  </si>
  <si>
    <t>total lbs. Needed:</t>
  </si>
  <si>
    <t>lbs.</t>
  </si>
  <si>
    <t>Target Bitterness (IBUs):</t>
  </si>
  <si>
    <t>hop 1 amount oz.</t>
  </si>
  <si>
    <t>hop 2 amount oz.</t>
  </si>
  <si>
    <t>hop 3 amount oz.</t>
  </si>
  <si>
    <t>hop 4 amount oz.</t>
  </si>
  <si>
    <t>hop 5 amount oz.</t>
  </si>
  <si>
    <t>Mash water vol (gal):</t>
  </si>
  <si>
    <t>Brewed on:</t>
  </si>
  <si>
    <t>Racked on:</t>
  </si>
  <si>
    <t>Ferm. Temp: 70 1st day, 68 duration.</t>
  </si>
  <si>
    <t>Initial Grav</t>
  </si>
  <si>
    <t>Final Grav</t>
  </si>
  <si>
    <t>%ABV</t>
  </si>
  <si>
    <t>total %</t>
  </si>
  <si>
    <t>Strike Temp</t>
  </si>
  <si>
    <t>F</t>
  </si>
  <si>
    <t>Mash Temp</t>
  </si>
  <si>
    <t>Mash rest time</t>
  </si>
  <si>
    <t>hr</t>
  </si>
  <si>
    <t>Sparge Temp</t>
  </si>
  <si>
    <t>Sparge Volume</t>
  </si>
  <si>
    <t>gal</t>
  </si>
  <si>
    <t>Boil Time</t>
  </si>
  <si>
    <t xml:space="preserve">Yeast:  </t>
  </si>
  <si>
    <t>Notes:</t>
  </si>
  <si>
    <t>Boil Volume</t>
  </si>
  <si>
    <t>Yeast Generation</t>
  </si>
  <si>
    <t>2 row</t>
  </si>
  <si>
    <t>Pale ale</t>
  </si>
  <si>
    <t>crystal 60</t>
  </si>
  <si>
    <t>cascade 2</t>
  </si>
  <si>
    <t>fuggle 2</t>
  </si>
  <si>
    <t>kent goldings 2</t>
  </si>
  <si>
    <t>only collected 12gal from run off</t>
  </si>
  <si>
    <t>8th</t>
  </si>
  <si>
    <t>milled on site (not AHB)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</si>
</sst>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23">
      <selection activeCell="B48" sqref="B48"/>
    </sheetView>
  </sheetViews>
  <sheetFormatPr defaultColWidth="11.00390625" defaultRowHeight="12"/>
  <cols>
    <col min="1" max="1" width="13.375" style="0" customWidth="1"/>
    <col min="2" max="2" width="25.625" style="0" customWidth="1"/>
    <col min="4" max="4" width="16.00390625" style="0" customWidth="1"/>
    <col min="5" max="5" width="7.875" style="0" customWidth="1"/>
    <col min="6" max="6" width="10.00390625" style="0" customWidth="1"/>
    <col min="7" max="7" width="10.625" style="0" customWidth="1"/>
    <col min="9" max="9" width="10.875" style="0" hidden="1" customWidth="1"/>
    <col min="10" max="10" width="0.12890625" style="0" customWidth="1"/>
    <col min="11" max="11" width="10.875" style="0" hidden="1" customWidth="1"/>
  </cols>
  <sheetData>
    <row r="1" ht="12.75">
      <c r="A1" t="s">
        <v>0</v>
      </c>
    </row>
    <row r="3" spans="1:5" ht="12.75">
      <c r="A3" t="s">
        <v>17</v>
      </c>
      <c r="C3" s="2">
        <v>1.056</v>
      </c>
      <c r="D3" t="s">
        <v>16</v>
      </c>
      <c r="E3">
        <f>SUM(((C3*1000)-1000)/4)</f>
        <v>14</v>
      </c>
    </row>
    <row r="4" spans="1:5" ht="12.75">
      <c r="A4" t="s">
        <v>18</v>
      </c>
      <c r="C4">
        <v>14</v>
      </c>
      <c r="D4" t="s">
        <v>19</v>
      </c>
      <c r="E4">
        <f>SUM(((C4*4)+1000)/1000)</f>
        <v>1.056</v>
      </c>
    </row>
    <row r="7" spans="1:3" ht="12.75">
      <c r="A7" t="s">
        <v>1</v>
      </c>
      <c r="C7">
        <v>12</v>
      </c>
    </row>
    <row r="9" spans="1:7" ht="12.75">
      <c r="A9" t="s">
        <v>2</v>
      </c>
      <c r="C9">
        <v>70</v>
      </c>
      <c r="G9">
        <f>SUM(C9/100)</f>
        <v>0.7</v>
      </c>
    </row>
    <row r="10" ht="24.75" customHeight="1"/>
    <row r="11" ht="21" customHeight="1">
      <c r="G11">
        <f>SUM((C3*1000)-1000)</f>
        <v>56</v>
      </c>
    </row>
    <row r="12" ht="15.75" customHeight="1"/>
    <row r="13" ht="16.5" customHeight="1">
      <c r="G13">
        <f>SUM(G11*C7)</f>
        <v>672</v>
      </c>
    </row>
    <row r="15" ht="12.75">
      <c r="A15" t="s">
        <v>3</v>
      </c>
    </row>
    <row r="16" spans="1:7" ht="12.75">
      <c r="A16" t="s">
        <v>4</v>
      </c>
      <c r="B16" t="s">
        <v>49</v>
      </c>
      <c r="C16" t="s">
        <v>5</v>
      </c>
      <c r="D16">
        <v>47.5</v>
      </c>
      <c r="E16" t="s">
        <v>21</v>
      </c>
      <c r="F16">
        <f>SUM(((G13*G16)/36)/G9)</f>
        <v>12.666666666666668</v>
      </c>
      <c r="G16">
        <f>SUM(D16/100)</f>
        <v>0.475</v>
      </c>
    </row>
    <row r="17" ht="12.75">
      <c r="G17">
        <f aca="true" t="shared" si="0" ref="G17:G30">SUM(D17/100)</f>
        <v>0</v>
      </c>
    </row>
    <row r="18" spans="1:7" ht="12.75">
      <c r="A18" t="s">
        <v>6</v>
      </c>
      <c r="B18" t="s">
        <v>50</v>
      </c>
      <c r="C18" t="s">
        <v>5</v>
      </c>
      <c r="D18">
        <v>48.5</v>
      </c>
      <c r="E18" t="s">
        <v>21</v>
      </c>
      <c r="F18">
        <f>SUM(((G13*G18)/36)/G9)</f>
        <v>12.933333333333335</v>
      </c>
      <c r="G18">
        <f t="shared" si="0"/>
        <v>0.485</v>
      </c>
    </row>
    <row r="19" ht="12.75">
      <c r="G19">
        <f t="shared" si="0"/>
        <v>0</v>
      </c>
    </row>
    <row r="20" spans="1:11" ht="12.75">
      <c r="A20" t="s">
        <v>7</v>
      </c>
      <c r="C20" t="s">
        <v>5</v>
      </c>
      <c r="E20" t="s">
        <v>21</v>
      </c>
      <c r="F20">
        <f>SUM(((G13*G20)/36)/G9)</f>
        <v>0</v>
      </c>
      <c r="G20">
        <f t="shared" si="0"/>
        <v>0</v>
      </c>
      <c r="I20">
        <v>1</v>
      </c>
      <c r="J20">
        <v>6</v>
      </c>
      <c r="K20">
        <f>SUM(J20/100)</f>
        <v>0.06</v>
      </c>
    </row>
    <row r="21" spans="7:11" ht="12.75">
      <c r="G21">
        <f t="shared" si="0"/>
        <v>0</v>
      </c>
      <c r="I21">
        <v>2</v>
      </c>
      <c r="J21">
        <v>6</v>
      </c>
      <c r="K21">
        <f aca="true" t="shared" si="1" ref="K21:K84">SUM(J21/100)</f>
        <v>0.06</v>
      </c>
    </row>
    <row r="22" spans="1:11" ht="12.75">
      <c r="A22" t="s">
        <v>8</v>
      </c>
      <c r="B22" t="s">
        <v>51</v>
      </c>
      <c r="C22" t="s">
        <v>5</v>
      </c>
      <c r="D22">
        <v>4</v>
      </c>
      <c r="E22" t="s">
        <v>21</v>
      </c>
      <c r="F22">
        <f>SUM(((G13*G22)/33)/G9)</f>
        <v>1.1636363636363636</v>
      </c>
      <c r="G22">
        <f t="shared" si="0"/>
        <v>0.04</v>
      </c>
      <c r="I22">
        <v>3</v>
      </c>
      <c r="J22">
        <v>6</v>
      </c>
      <c r="K22">
        <f t="shared" si="1"/>
        <v>0.06</v>
      </c>
    </row>
    <row r="23" spans="7:11" ht="12.75">
      <c r="G23">
        <f t="shared" si="0"/>
        <v>0</v>
      </c>
      <c r="I23">
        <v>4</v>
      </c>
      <c r="J23">
        <v>6</v>
      </c>
      <c r="K23">
        <f t="shared" si="1"/>
        <v>0.06</v>
      </c>
    </row>
    <row r="24" spans="1:11" ht="12.75">
      <c r="A24" t="s">
        <v>9</v>
      </c>
      <c r="C24" t="s">
        <v>5</v>
      </c>
      <c r="E24" t="s">
        <v>21</v>
      </c>
      <c r="F24">
        <f>SUM(((G13*G24)/33)/G9)</f>
        <v>0</v>
      </c>
      <c r="G24">
        <f t="shared" si="0"/>
        <v>0</v>
      </c>
      <c r="I24">
        <v>5</v>
      </c>
      <c r="J24">
        <v>6</v>
      </c>
      <c r="K24">
        <f t="shared" si="1"/>
        <v>0.06</v>
      </c>
    </row>
    <row r="25" spans="7:11" ht="12.75">
      <c r="G25">
        <f t="shared" si="0"/>
        <v>0</v>
      </c>
      <c r="I25">
        <v>6</v>
      </c>
      <c r="J25">
        <v>6</v>
      </c>
      <c r="K25">
        <f t="shared" si="1"/>
        <v>0.06</v>
      </c>
    </row>
    <row r="26" spans="1:11" ht="12.75">
      <c r="A26" t="s">
        <v>10</v>
      </c>
      <c r="C26" t="s">
        <v>5</v>
      </c>
      <c r="E26" t="s">
        <v>21</v>
      </c>
      <c r="F26">
        <f>SUM(((G13*G26)/33)/G9)</f>
        <v>0</v>
      </c>
      <c r="G26">
        <f t="shared" si="0"/>
        <v>0</v>
      </c>
      <c r="I26">
        <v>7</v>
      </c>
      <c r="J26">
        <v>6</v>
      </c>
      <c r="K26">
        <f t="shared" si="1"/>
        <v>0.06</v>
      </c>
    </row>
    <row r="27" spans="7:11" ht="12.75">
      <c r="G27">
        <f t="shared" si="0"/>
        <v>0</v>
      </c>
      <c r="I27">
        <v>8</v>
      </c>
      <c r="J27">
        <v>6</v>
      </c>
      <c r="K27">
        <f t="shared" si="1"/>
        <v>0.06</v>
      </c>
    </row>
    <row r="28" spans="1:11" ht="12.75">
      <c r="A28" t="s">
        <v>11</v>
      </c>
      <c r="C28" t="s">
        <v>5</v>
      </c>
      <c r="E28" t="s">
        <v>21</v>
      </c>
      <c r="F28">
        <f>SUM(((G13*G28)/33)/G9)</f>
        <v>0</v>
      </c>
      <c r="G28">
        <f t="shared" si="0"/>
        <v>0</v>
      </c>
      <c r="I28">
        <v>9</v>
      </c>
      <c r="J28">
        <v>6</v>
      </c>
      <c r="K28">
        <f t="shared" si="1"/>
        <v>0.06</v>
      </c>
    </row>
    <row r="29" spans="7:11" ht="12.75">
      <c r="G29">
        <f t="shared" si="0"/>
        <v>0</v>
      </c>
      <c r="I29">
        <v>10</v>
      </c>
      <c r="J29">
        <v>15</v>
      </c>
      <c r="K29">
        <f t="shared" si="1"/>
        <v>0.15</v>
      </c>
    </row>
    <row r="30" spans="1:11" ht="12.75">
      <c r="A30" t="s">
        <v>12</v>
      </c>
      <c r="C30" t="s">
        <v>5</v>
      </c>
      <c r="E30" t="s">
        <v>21</v>
      </c>
      <c r="F30">
        <f>SUM(((G13*G30)/38)/1)</f>
        <v>0</v>
      </c>
      <c r="G30">
        <f t="shared" si="0"/>
        <v>0</v>
      </c>
      <c r="I30">
        <v>11</v>
      </c>
      <c r="J30">
        <v>15</v>
      </c>
      <c r="K30">
        <f t="shared" si="1"/>
        <v>0.15</v>
      </c>
    </row>
    <row r="31" spans="3:11" ht="12.75">
      <c r="C31" t="s">
        <v>35</v>
      </c>
      <c r="D31">
        <f>SUM(D16:D30)</f>
        <v>100</v>
      </c>
      <c r="I31">
        <v>12</v>
      </c>
      <c r="J31">
        <v>15</v>
      </c>
      <c r="K31">
        <f t="shared" si="1"/>
        <v>0.15</v>
      </c>
    </row>
    <row r="32" spans="4:11" ht="12.75">
      <c r="D32" t="s">
        <v>20</v>
      </c>
      <c r="F32" s="3">
        <f>SUM(F16:F30)</f>
        <v>26.763636363636365</v>
      </c>
      <c r="I32">
        <v>13</v>
      </c>
      <c r="J32">
        <v>15</v>
      </c>
      <c r="K32">
        <f t="shared" si="1"/>
        <v>0.15</v>
      </c>
    </row>
    <row r="33" spans="4:11" ht="12.75">
      <c r="D33" t="s">
        <v>28</v>
      </c>
      <c r="F33" s="3">
        <f>F32*1.1/4</f>
        <v>7.360000000000001</v>
      </c>
      <c r="I33">
        <v>14</v>
      </c>
      <c r="J33">
        <v>15</v>
      </c>
      <c r="K33">
        <f t="shared" si="1"/>
        <v>0.15</v>
      </c>
    </row>
    <row r="34" spans="1:11" ht="12.75">
      <c r="A34" t="s">
        <v>22</v>
      </c>
      <c r="I34">
        <v>15</v>
      </c>
      <c r="J34">
        <v>15</v>
      </c>
      <c r="K34">
        <f t="shared" si="1"/>
        <v>0.15</v>
      </c>
    </row>
    <row r="35" spans="9:11" ht="12.75">
      <c r="I35">
        <v>16</v>
      </c>
      <c r="J35">
        <v>15</v>
      </c>
      <c r="K35">
        <f t="shared" si="1"/>
        <v>0.15</v>
      </c>
    </row>
    <row r="36" spans="1:11" ht="12.75">
      <c r="A36" t="s">
        <v>13</v>
      </c>
      <c r="I36">
        <v>17</v>
      </c>
      <c r="J36">
        <v>15</v>
      </c>
      <c r="K36">
        <f t="shared" si="1"/>
        <v>0.15</v>
      </c>
    </row>
    <row r="37" spans="1:11" ht="12.75">
      <c r="A37" t="s">
        <v>23</v>
      </c>
      <c r="B37" t="s">
        <v>52</v>
      </c>
      <c r="C37" t="s">
        <v>14</v>
      </c>
      <c r="E37" t="s">
        <v>15</v>
      </c>
      <c r="I37">
        <v>18</v>
      </c>
      <c r="J37">
        <v>15</v>
      </c>
      <c r="K37">
        <f t="shared" si="1"/>
        <v>0.15</v>
      </c>
    </row>
    <row r="38" spans="1:11" ht="12.75">
      <c r="A38" t="s">
        <v>24</v>
      </c>
      <c r="B38" t="s">
        <v>53</v>
      </c>
      <c r="C38" t="s">
        <v>14</v>
      </c>
      <c r="E38" t="s">
        <v>15</v>
      </c>
      <c r="I38">
        <v>19</v>
      </c>
      <c r="J38">
        <v>15</v>
      </c>
      <c r="K38">
        <f t="shared" si="1"/>
        <v>0.15</v>
      </c>
    </row>
    <row r="39" spans="1:11" ht="12.75">
      <c r="A39" t="s">
        <v>25</v>
      </c>
      <c r="B39" t="s">
        <v>54</v>
      </c>
      <c r="C39" t="s">
        <v>14</v>
      </c>
      <c r="E39" t="s">
        <v>15</v>
      </c>
      <c r="I39">
        <v>20</v>
      </c>
      <c r="J39">
        <v>19</v>
      </c>
      <c r="K39">
        <f t="shared" si="1"/>
        <v>0.19</v>
      </c>
    </row>
    <row r="40" spans="1:11" ht="12.75">
      <c r="A40" t="s">
        <v>26</v>
      </c>
      <c r="C40" t="s">
        <v>14</v>
      </c>
      <c r="E40" t="s">
        <v>15</v>
      </c>
      <c r="I40">
        <v>21</v>
      </c>
      <c r="J40">
        <v>19</v>
      </c>
      <c r="K40">
        <f t="shared" si="1"/>
        <v>0.19</v>
      </c>
    </row>
    <row r="41" spans="1:11" ht="12.75">
      <c r="A41" t="s">
        <v>27</v>
      </c>
      <c r="C41" t="s">
        <v>14</v>
      </c>
      <c r="E41" s="1" t="s">
        <v>15</v>
      </c>
      <c r="I41">
        <v>22</v>
      </c>
      <c r="J41">
        <v>19</v>
      </c>
      <c r="K41">
        <f t="shared" si="1"/>
        <v>0.19</v>
      </c>
    </row>
    <row r="42" spans="9:11" ht="12.75">
      <c r="I42">
        <v>23</v>
      </c>
      <c r="J42">
        <v>19</v>
      </c>
      <c r="K42">
        <f t="shared" si="1"/>
        <v>0.19</v>
      </c>
    </row>
    <row r="43" spans="9:11" ht="12.75">
      <c r="I43">
        <v>24</v>
      </c>
      <c r="J43">
        <v>19</v>
      </c>
      <c r="K43">
        <f t="shared" si="1"/>
        <v>0.19</v>
      </c>
    </row>
    <row r="44" spans="9:11" ht="12.75">
      <c r="I44">
        <v>25</v>
      </c>
      <c r="J44">
        <v>19</v>
      </c>
      <c r="K44">
        <f t="shared" si="1"/>
        <v>0.19</v>
      </c>
    </row>
    <row r="45" spans="1:11" ht="12.75">
      <c r="A45" t="s">
        <v>29</v>
      </c>
      <c r="B45" s="4">
        <v>37332</v>
      </c>
      <c r="I45">
        <v>26</v>
      </c>
      <c r="J45">
        <v>19</v>
      </c>
      <c r="K45">
        <f t="shared" si="1"/>
        <v>0.19</v>
      </c>
    </row>
    <row r="46" spans="1:11" ht="12.75">
      <c r="A46" t="s">
        <v>30</v>
      </c>
      <c r="B46" s="4"/>
      <c r="I46">
        <v>27</v>
      </c>
      <c r="J46">
        <v>19</v>
      </c>
      <c r="K46">
        <f t="shared" si="1"/>
        <v>0.19</v>
      </c>
    </row>
    <row r="47" spans="1:11" ht="12.75">
      <c r="A47" t="s">
        <v>45</v>
      </c>
      <c r="B47">
        <v>1968</v>
      </c>
      <c r="I47">
        <v>28</v>
      </c>
      <c r="J47">
        <v>19</v>
      </c>
      <c r="K47">
        <f t="shared" si="1"/>
        <v>0.19</v>
      </c>
    </row>
    <row r="48" spans="1:11" ht="12.75">
      <c r="A48" t="s">
        <v>48</v>
      </c>
      <c r="B48" s="5" t="s">
        <v>56</v>
      </c>
      <c r="I48">
        <v>29</v>
      </c>
      <c r="J48">
        <v>19</v>
      </c>
      <c r="K48">
        <f t="shared" si="1"/>
        <v>0.19</v>
      </c>
    </row>
    <row r="49" spans="1:11" ht="12.75">
      <c r="A49" t="s">
        <v>31</v>
      </c>
      <c r="I49">
        <v>30</v>
      </c>
      <c r="J49">
        <v>24</v>
      </c>
      <c r="K49">
        <f t="shared" si="1"/>
        <v>0.24</v>
      </c>
    </row>
    <row r="50" spans="1:11" ht="12.75">
      <c r="A50" t="s">
        <v>36</v>
      </c>
      <c r="B50">
        <v>158</v>
      </c>
      <c r="C50" t="s">
        <v>37</v>
      </c>
      <c r="I50">
        <v>31</v>
      </c>
      <c r="J50">
        <v>24</v>
      </c>
      <c r="K50">
        <f t="shared" si="1"/>
        <v>0.24</v>
      </c>
    </row>
    <row r="51" spans="1:11" ht="12.75">
      <c r="A51" t="s">
        <v>38</v>
      </c>
      <c r="B51">
        <v>153</v>
      </c>
      <c r="C51" t="s">
        <v>37</v>
      </c>
      <c r="I51">
        <v>32</v>
      </c>
      <c r="J51">
        <v>24</v>
      </c>
      <c r="K51">
        <f t="shared" si="1"/>
        <v>0.24</v>
      </c>
    </row>
    <row r="52" spans="1:11" ht="12.75">
      <c r="A52" t="s">
        <v>39</v>
      </c>
      <c r="B52">
        <v>1</v>
      </c>
      <c r="C52" t="s">
        <v>40</v>
      </c>
      <c r="I52">
        <v>33</v>
      </c>
      <c r="J52">
        <v>24</v>
      </c>
      <c r="K52">
        <f t="shared" si="1"/>
        <v>0.24</v>
      </c>
    </row>
    <row r="53" spans="1:11" ht="12.75">
      <c r="A53" t="s">
        <v>41</v>
      </c>
      <c r="B53">
        <v>180</v>
      </c>
      <c r="C53" t="s">
        <v>37</v>
      </c>
      <c r="I53">
        <v>34</v>
      </c>
      <c r="J53">
        <v>24</v>
      </c>
      <c r="K53">
        <f t="shared" si="1"/>
        <v>0.24</v>
      </c>
    </row>
    <row r="54" spans="1:11" ht="12.75">
      <c r="A54" t="s">
        <v>42</v>
      </c>
      <c r="B54">
        <v>11</v>
      </c>
      <c r="C54" t="s">
        <v>43</v>
      </c>
      <c r="I54">
        <v>35</v>
      </c>
      <c r="J54">
        <v>24</v>
      </c>
      <c r="K54">
        <f t="shared" si="1"/>
        <v>0.24</v>
      </c>
    </row>
    <row r="55" spans="1:11" ht="12.75">
      <c r="A55" t="s">
        <v>47</v>
      </c>
      <c r="B55">
        <v>12</v>
      </c>
      <c r="C55" t="s">
        <v>43</v>
      </c>
      <c r="I55">
        <v>36</v>
      </c>
      <c r="J55">
        <v>24</v>
      </c>
      <c r="K55">
        <f t="shared" si="1"/>
        <v>0.24</v>
      </c>
    </row>
    <row r="56" spans="1:11" ht="12.75">
      <c r="A56" t="s">
        <v>44</v>
      </c>
      <c r="B56">
        <v>1</v>
      </c>
      <c r="C56" t="s">
        <v>40</v>
      </c>
      <c r="I56">
        <v>37</v>
      </c>
      <c r="J56">
        <v>24</v>
      </c>
      <c r="K56">
        <f t="shared" si="1"/>
        <v>0.24</v>
      </c>
    </row>
    <row r="57" spans="1:11" ht="12.75">
      <c r="A57" t="s">
        <v>32</v>
      </c>
      <c r="B57">
        <v>1.06</v>
      </c>
      <c r="I57">
        <v>38</v>
      </c>
      <c r="J57">
        <v>24</v>
      </c>
      <c r="K57">
        <f t="shared" si="1"/>
        <v>0.24</v>
      </c>
    </row>
    <row r="58" spans="1:11" ht="12.75">
      <c r="A58" t="s">
        <v>33</v>
      </c>
      <c r="I58">
        <v>39</v>
      </c>
      <c r="J58">
        <v>24</v>
      </c>
      <c r="K58">
        <f t="shared" si="1"/>
        <v>0.24</v>
      </c>
    </row>
    <row r="59" spans="1:11" ht="12.75">
      <c r="A59" t="s">
        <v>34</v>
      </c>
      <c r="B59">
        <f>(B57-B58)*125</f>
        <v>132.5</v>
      </c>
      <c r="I59">
        <v>40</v>
      </c>
      <c r="J59">
        <v>24</v>
      </c>
      <c r="K59">
        <f t="shared" si="1"/>
        <v>0.24</v>
      </c>
    </row>
    <row r="60" spans="9:11" ht="12.75">
      <c r="I60">
        <v>41</v>
      </c>
      <c r="J60">
        <v>24</v>
      </c>
      <c r="K60">
        <f t="shared" si="1"/>
        <v>0.24</v>
      </c>
    </row>
    <row r="61" spans="1:11" ht="12.75">
      <c r="A61" t="s">
        <v>46</v>
      </c>
      <c r="B61" t="s">
        <v>55</v>
      </c>
      <c r="I61">
        <v>42</v>
      </c>
      <c r="J61">
        <v>24</v>
      </c>
      <c r="K61">
        <f t="shared" si="1"/>
        <v>0.24</v>
      </c>
    </row>
    <row r="62" spans="2:11" ht="12.75">
      <c r="B62" t="s">
        <v>57</v>
      </c>
      <c r="I62">
        <v>43</v>
      </c>
      <c r="J62">
        <v>24</v>
      </c>
      <c r="K62">
        <f t="shared" si="1"/>
        <v>0.24</v>
      </c>
    </row>
    <row r="63" spans="9:11" ht="12.75">
      <c r="I63">
        <v>44</v>
      </c>
      <c r="J63">
        <v>24</v>
      </c>
      <c r="K63">
        <f t="shared" si="1"/>
        <v>0.24</v>
      </c>
    </row>
    <row r="64" spans="9:11" ht="12.75">
      <c r="I64">
        <v>45</v>
      </c>
      <c r="J64">
        <v>27</v>
      </c>
      <c r="K64">
        <f t="shared" si="1"/>
        <v>0.27</v>
      </c>
    </row>
    <row r="65" spans="9:11" ht="12.75">
      <c r="I65">
        <v>46</v>
      </c>
      <c r="J65">
        <v>27</v>
      </c>
      <c r="K65">
        <f t="shared" si="1"/>
        <v>0.27</v>
      </c>
    </row>
    <row r="66" spans="9:11" ht="12.75">
      <c r="I66">
        <v>47</v>
      </c>
      <c r="J66">
        <v>27</v>
      </c>
      <c r="K66">
        <f t="shared" si="1"/>
        <v>0.27</v>
      </c>
    </row>
    <row r="67" spans="9:11" ht="12.75">
      <c r="I67">
        <v>48</v>
      </c>
      <c r="J67">
        <v>27</v>
      </c>
      <c r="K67">
        <f t="shared" si="1"/>
        <v>0.27</v>
      </c>
    </row>
    <row r="68" spans="9:11" ht="12.75">
      <c r="I68">
        <v>49</v>
      </c>
      <c r="J68">
        <v>27</v>
      </c>
      <c r="K68">
        <f t="shared" si="1"/>
        <v>0.27</v>
      </c>
    </row>
    <row r="69" spans="9:11" ht="12.75">
      <c r="I69">
        <v>50</v>
      </c>
      <c r="J69">
        <v>27</v>
      </c>
      <c r="K69">
        <f t="shared" si="1"/>
        <v>0.27</v>
      </c>
    </row>
    <row r="70" spans="9:11" ht="12.75">
      <c r="I70">
        <v>51</v>
      </c>
      <c r="J70">
        <v>27</v>
      </c>
      <c r="K70">
        <f t="shared" si="1"/>
        <v>0.27</v>
      </c>
    </row>
    <row r="71" spans="9:11" ht="12.75">
      <c r="I71">
        <v>52</v>
      </c>
      <c r="J71">
        <v>27</v>
      </c>
      <c r="K71">
        <f t="shared" si="1"/>
        <v>0.27</v>
      </c>
    </row>
    <row r="72" spans="9:11" ht="12.75">
      <c r="I72">
        <v>53</v>
      </c>
      <c r="J72">
        <v>27</v>
      </c>
      <c r="K72">
        <f t="shared" si="1"/>
        <v>0.27</v>
      </c>
    </row>
    <row r="73" spans="9:11" ht="12.75">
      <c r="I73">
        <v>54</v>
      </c>
      <c r="J73">
        <v>27</v>
      </c>
      <c r="K73">
        <f t="shared" si="1"/>
        <v>0.27</v>
      </c>
    </row>
    <row r="74" spans="9:11" ht="12.75">
      <c r="I74">
        <v>55</v>
      </c>
      <c r="J74">
        <v>27</v>
      </c>
      <c r="K74">
        <f t="shared" si="1"/>
        <v>0.27</v>
      </c>
    </row>
    <row r="75" spans="9:11" ht="12.75">
      <c r="I75">
        <v>56</v>
      </c>
      <c r="J75">
        <v>27</v>
      </c>
      <c r="K75">
        <f t="shared" si="1"/>
        <v>0.27</v>
      </c>
    </row>
    <row r="76" spans="9:11" ht="12.75">
      <c r="I76">
        <v>57</v>
      </c>
      <c r="J76">
        <v>27</v>
      </c>
      <c r="K76">
        <f t="shared" si="1"/>
        <v>0.27</v>
      </c>
    </row>
    <row r="77" spans="9:11" ht="12.75">
      <c r="I77">
        <v>58</v>
      </c>
      <c r="J77">
        <v>27</v>
      </c>
      <c r="K77">
        <f t="shared" si="1"/>
        <v>0.27</v>
      </c>
    </row>
    <row r="78" spans="9:11" ht="12.75">
      <c r="I78">
        <v>59</v>
      </c>
      <c r="J78">
        <v>27</v>
      </c>
      <c r="K78">
        <f t="shared" si="1"/>
        <v>0.27</v>
      </c>
    </row>
    <row r="79" spans="9:11" ht="12.75">
      <c r="I79">
        <v>60</v>
      </c>
      <c r="J79">
        <v>30</v>
      </c>
      <c r="K79">
        <f t="shared" si="1"/>
        <v>0.3</v>
      </c>
    </row>
    <row r="80" spans="9:11" ht="12.75">
      <c r="I80">
        <v>61</v>
      </c>
      <c r="J80">
        <v>30</v>
      </c>
      <c r="K80">
        <f t="shared" si="1"/>
        <v>0.3</v>
      </c>
    </row>
    <row r="81" spans="9:11" ht="12.75">
      <c r="I81">
        <v>62</v>
      </c>
      <c r="J81">
        <v>30</v>
      </c>
      <c r="K81">
        <f t="shared" si="1"/>
        <v>0.3</v>
      </c>
    </row>
    <row r="82" spans="9:11" ht="12.75">
      <c r="I82">
        <v>63</v>
      </c>
      <c r="J82">
        <v>30</v>
      </c>
      <c r="K82">
        <f t="shared" si="1"/>
        <v>0.3</v>
      </c>
    </row>
    <row r="83" spans="9:11" ht="12.75">
      <c r="I83">
        <v>64</v>
      </c>
      <c r="J83">
        <v>30</v>
      </c>
      <c r="K83">
        <f t="shared" si="1"/>
        <v>0.3</v>
      </c>
    </row>
    <row r="84" spans="9:11" ht="12.75">
      <c r="I84">
        <v>65</v>
      </c>
      <c r="J84">
        <v>30</v>
      </c>
      <c r="K84">
        <f t="shared" si="1"/>
        <v>0.3</v>
      </c>
    </row>
    <row r="85" spans="9:11" ht="12.75">
      <c r="I85">
        <v>66</v>
      </c>
      <c r="J85">
        <v>30</v>
      </c>
      <c r="K85">
        <f aca="true" t="shared" si="2" ref="K85:K95">SUM(J85/100)</f>
        <v>0.3</v>
      </c>
    </row>
    <row r="86" spans="9:11" ht="12.75">
      <c r="I86">
        <v>67</v>
      </c>
      <c r="J86">
        <v>30</v>
      </c>
      <c r="K86">
        <f t="shared" si="2"/>
        <v>0.3</v>
      </c>
    </row>
    <row r="87" spans="9:11" ht="12.75">
      <c r="I87">
        <v>68</v>
      </c>
      <c r="J87">
        <v>30</v>
      </c>
      <c r="K87">
        <f t="shared" si="2"/>
        <v>0.3</v>
      </c>
    </row>
    <row r="88" spans="9:11" ht="12.75">
      <c r="I88">
        <v>69</v>
      </c>
      <c r="J88">
        <v>30</v>
      </c>
      <c r="K88">
        <f t="shared" si="2"/>
        <v>0.3</v>
      </c>
    </row>
    <row r="89" spans="9:11" ht="12.75">
      <c r="I89">
        <v>70</v>
      </c>
      <c r="J89">
        <v>30</v>
      </c>
      <c r="K89">
        <f t="shared" si="2"/>
        <v>0.3</v>
      </c>
    </row>
    <row r="90" spans="9:11" ht="12.75">
      <c r="I90">
        <v>71</v>
      </c>
      <c r="J90">
        <v>30</v>
      </c>
      <c r="K90">
        <f t="shared" si="2"/>
        <v>0.3</v>
      </c>
    </row>
    <row r="91" spans="9:11" ht="12.75">
      <c r="I91">
        <v>72</v>
      </c>
      <c r="J91">
        <v>30</v>
      </c>
      <c r="K91">
        <f t="shared" si="2"/>
        <v>0.3</v>
      </c>
    </row>
    <row r="92" spans="9:11" ht="12.75">
      <c r="I92">
        <v>73</v>
      </c>
      <c r="J92">
        <v>30</v>
      </c>
      <c r="K92">
        <f t="shared" si="2"/>
        <v>0.3</v>
      </c>
    </row>
    <row r="93" spans="9:11" ht="12.75">
      <c r="I93">
        <v>74</v>
      </c>
      <c r="J93">
        <v>30</v>
      </c>
      <c r="K93">
        <f t="shared" si="2"/>
        <v>0.3</v>
      </c>
    </row>
    <row r="94" spans="9:11" ht="12.75">
      <c r="I94">
        <v>75</v>
      </c>
      <c r="J94">
        <v>34</v>
      </c>
      <c r="K94">
        <f t="shared" si="2"/>
        <v>0.34</v>
      </c>
    </row>
    <row r="95" spans="9:11" ht="12.75">
      <c r="I95">
        <v>76</v>
      </c>
      <c r="J95">
        <v>34</v>
      </c>
      <c r="K95">
        <f t="shared" si="2"/>
        <v>0.34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Robby Plenge Microsoft</cp:lastModifiedBy>
  <dcterms:created xsi:type="dcterms:W3CDTF">2005-02-03T20:39:33Z</dcterms:created>
  <cp:category/>
  <cp:version/>
  <cp:contentType/>
  <cp:contentStatus/>
</cp:coreProperties>
</file>